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\Downloads\JURNAL\"/>
    </mc:Choice>
  </mc:AlternateContent>
  <xr:revisionPtr revIDLastSave="0" documentId="8_{9D4FAAFD-A2F8-411B-81E2-78203E062C36}" xr6:coauthVersionLast="47" xr6:coauthVersionMax="47" xr10:uidLastSave="{00000000-0000-0000-0000-000000000000}"/>
  <bookViews>
    <workbookView xWindow="-108" yWindow="-108" windowWidth="23256" windowHeight="12456" xr2:uid="{71306728-9AF5-4F1D-A452-4C3E70250731}"/>
  </bookViews>
  <sheets>
    <sheet name="Metode Entr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1" l="1"/>
  <c r="C69" i="1" s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F27" i="1" s="1"/>
  <c r="E17" i="1"/>
  <c r="E27" i="1" s="1"/>
  <c r="D17" i="1"/>
  <c r="C17" i="1"/>
  <c r="B17" i="1"/>
  <c r="E35" i="1" l="1"/>
  <c r="F31" i="1"/>
  <c r="F38" i="1"/>
  <c r="F35" i="1"/>
  <c r="C31" i="1"/>
  <c r="E33" i="1"/>
  <c r="B36" i="1"/>
  <c r="D31" i="1"/>
  <c r="C39" i="1"/>
  <c r="C37" i="1"/>
  <c r="C30" i="1"/>
  <c r="E32" i="1"/>
  <c r="B35" i="1"/>
  <c r="F39" i="1"/>
  <c r="E36" i="1"/>
  <c r="E31" i="1"/>
  <c r="B33" i="1"/>
  <c r="F37" i="1"/>
  <c r="B31" i="1"/>
  <c r="F33" i="1"/>
  <c r="E38" i="1"/>
  <c r="B32" i="1"/>
  <c r="F36" i="1"/>
  <c r="E34" i="1"/>
  <c r="F34" i="1"/>
  <c r="E39" i="1"/>
  <c r="F32" i="1"/>
  <c r="C35" i="1"/>
  <c r="E37" i="1"/>
  <c r="D27" i="1"/>
  <c r="D36" i="1" s="1"/>
  <c r="E30" i="1"/>
  <c r="F30" i="1"/>
  <c r="B27" i="1"/>
  <c r="B34" i="1" s="1"/>
  <c r="C27" i="1"/>
  <c r="C34" i="1" s="1"/>
  <c r="E43" i="1" l="1"/>
  <c r="D49" i="1"/>
  <c r="D62" i="1" s="1"/>
  <c r="E44" i="1"/>
  <c r="E57" i="1"/>
  <c r="F51" i="1"/>
  <c r="F64" i="1"/>
  <c r="E47" i="1"/>
  <c r="E60" i="1"/>
  <c r="D34" i="1"/>
  <c r="B45" i="1"/>
  <c r="B58" i="1" s="1"/>
  <c r="D37" i="1"/>
  <c r="C36" i="1"/>
  <c r="C44" i="1"/>
  <c r="C57" i="1" s="1"/>
  <c r="D44" i="1"/>
  <c r="D57" i="1" s="1"/>
  <c r="F46" i="1"/>
  <c r="F59" i="1"/>
  <c r="E46" i="1"/>
  <c r="E59" i="1"/>
  <c r="C47" i="1"/>
  <c r="C60" i="1" s="1"/>
  <c r="F45" i="1"/>
  <c r="F58" i="1" s="1"/>
  <c r="C33" i="1"/>
  <c r="B30" i="1"/>
  <c r="C38" i="1"/>
  <c r="B48" i="1"/>
  <c r="B61" i="1" s="1"/>
  <c r="B49" i="1"/>
  <c r="B62" i="1"/>
  <c r="E63" i="1"/>
  <c r="E50" i="1"/>
  <c r="D38" i="1"/>
  <c r="B44" i="1"/>
  <c r="B57" i="1" s="1"/>
  <c r="B47" i="1"/>
  <c r="B60" i="1" s="1"/>
  <c r="D30" i="1"/>
  <c r="F50" i="1"/>
  <c r="F63" i="1" s="1"/>
  <c r="D39" i="1"/>
  <c r="F48" i="1"/>
  <c r="F61" i="1" s="1"/>
  <c r="E64" i="1"/>
  <c r="E51" i="1"/>
  <c r="E45" i="1"/>
  <c r="E58" i="1" s="1"/>
  <c r="C56" i="1"/>
  <c r="C43" i="1"/>
  <c r="C48" i="1"/>
  <c r="C61" i="1" s="1"/>
  <c r="C50" i="1"/>
  <c r="C63" i="1"/>
  <c r="F43" i="1"/>
  <c r="F53" i="1" s="1"/>
  <c r="E52" i="1"/>
  <c r="E65" i="1" s="1"/>
  <c r="D35" i="1"/>
  <c r="B37" i="1"/>
  <c r="D33" i="1"/>
  <c r="F47" i="1"/>
  <c r="F60" i="1"/>
  <c r="B46" i="1"/>
  <c r="B59" i="1" s="1"/>
  <c r="C32" i="1"/>
  <c r="B38" i="1"/>
  <c r="D32" i="1"/>
  <c r="C52" i="1"/>
  <c r="C65" i="1" s="1"/>
  <c r="E49" i="1"/>
  <c r="E62" i="1"/>
  <c r="F44" i="1"/>
  <c r="F57" i="1" s="1"/>
  <c r="F49" i="1"/>
  <c r="F62" i="1"/>
  <c r="F52" i="1"/>
  <c r="F65" i="1" s="1"/>
  <c r="B39" i="1"/>
  <c r="E61" i="1"/>
  <c r="E48" i="1"/>
  <c r="D45" i="1" l="1"/>
  <c r="D58" i="1"/>
  <c r="B52" i="1"/>
  <c r="B65" i="1"/>
  <c r="C45" i="1"/>
  <c r="C53" i="1" s="1"/>
  <c r="C58" i="1"/>
  <c r="D47" i="1"/>
  <c r="D60" i="1"/>
  <c r="D43" i="1"/>
  <c r="D56" i="1" s="1"/>
  <c r="C64" i="1"/>
  <c r="C51" i="1"/>
  <c r="B43" i="1"/>
  <c r="B56" i="1"/>
  <c r="D46" i="1"/>
  <c r="D59" i="1" s="1"/>
  <c r="D52" i="1"/>
  <c r="D65" i="1" s="1"/>
  <c r="E53" i="1"/>
  <c r="B51" i="1"/>
  <c r="B64" i="1" s="1"/>
  <c r="F56" i="1"/>
  <c r="F66" i="1" s="1"/>
  <c r="B75" i="1" s="1"/>
  <c r="E75" i="1" s="1"/>
  <c r="C46" i="1"/>
  <c r="C59" i="1" s="1"/>
  <c r="C66" i="1" s="1"/>
  <c r="B72" i="1" s="1"/>
  <c r="E72" i="1" s="1"/>
  <c r="B50" i="1"/>
  <c r="B63" i="1"/>
  <c r="C49" i="1"/>
  <c r="C62" i="1"/>
  <c r="D48" i="1"/>
  <c r="D61" i="1" s="1"/>
  <c r="D50" i="1"/>
  <c r="D63" i="1" s="1"/>
  <c r="D51" i="1"/>
  <c r="D64" i="1"/>
  <c r="E56" i="1"/>
  <c r="E66" i="1" s="1"/>
  <c r="B74" i="1" s="1"/>
  <c r="E74" i="1" s="1"/>
  <c r="D66" i="1" l="1"/>
  <c r="B73" i="1" s="1"/>
  <c r="E73" i="1" s="1"/>
  <c r="D53" i="1"/>
  <c r="B66" i="1"/>
  <c r="B71" i="1" s="1"/>
  <c r="E71" i="1" s="1"/>
  <c r="B53" i="1"/>
  <c r="E76" i="1" l="1"/>
  <c r="B80" i="1" l="1"/>
  <c r="C79" i="1"/>
  <c r="B83" i="1"/>
  <c r="F79" i="1"/>
  <c r="B82" i="1"/>
  <c r="E79" i="1"/>
  <c r="B79" i="1"/>
  <c r="D79" i="1"/>
  <c r="B81" i="1"/>
  <c r="B84" i="1" l="1"/>
</calcChain>
</file>

<file path=xl/sharedStrings.xml><?xml version="1.0" encoding="utf-8"?>
<sst xmlns="http://schemas.openxmlformats.org/spreadsheetml/2006/main" count="121" uniqueCount="52">
  <si>
    <t>ALTERNATIF</t>
  </si>
  <si>
    <t>KRITERIA</t>
  </si>
  <si>
    <t>C1</t>
  </si>
  <si>
    <t>C2</t>
  </si>
  <si>
    <t>C3</t>
  </si>
  <si>
    <t>C4</t>
  </si>
  <si>
    <t>C5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</si>
  <si>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</si>
  <si>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</si>
  <si>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</si>
  <si>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</si>
  <si>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</si>
  <si>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</si>
  <si>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</si>
  <si>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</si>
  <si>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</si>
  <si>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</si>
  <si>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COST</t>
  </si>
  <si>
    <t>BENEFIT</t>
  </si>
  <si>
    <t>Normal Matrik Keputusan</t>
  </si>
  <si>
    <t>Alternatif</t>
  </si>
  <si>
    <t>Sum</t>
  </si>
  <si>
    <t>Menghitung Proporsi</t>
  </si>
  <si>
    <t>Menghitung Nilai Entrophy</t>
  </si>
  <si>
    <t>TOTAL</t>
  </si>
  <si>
    <t>LN = 10</t>
  </si>
  <si>
    <t>E1</t>
  </si>
  <si>
    <t>D1</t>
  </si>
  <si>
    <t>E2</t>
  </si>
  <si>
    <t>D2</t>
  </si>
  <si>
    <t>Kode</t>
  </si>
  <si>
    <t>Kriteria</t>
  </si>
  <si>
    <t>Bobot</t>
  </si>
  <si>
    <t>Jenis</t>
  </si>
  <si>
    <t>E3</t>
  </si>
  <si>
    <t>D3</t>
  </si>
  <si>
    <t>Harga</t>
  </si>
  <si>
    <t>Cost</t>
  </si>
  <si>
    <t>E4</t>
  </si>
  <si>
    <t>D4</t>
  </si>
  <si>
    <t>Jarak Lokasi</t>
  </si>
  <si>
    <t>E5</t>
  </si>
  <si>
    <t>D5</t>
  </si>
  <si>
    <t>Pelayanan Toko</t>
  </si>
  <si>
    <t>Benefit</t>
  </si>
  <si>
    <t>Ketersediaan Stok</t>
  </si>
  <si>
    <t>Kualitas Barang</t>
  </si>
  <si>
    <t>W1</t>
  </si>
  <si>
    <t>W2</t>
  </si>
  <si>
    <t>W3</t>
  </si>
  <si>
    <t>W4</t>
  </si>
  <si>
    <t>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</si>
</sst>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3ADD-E10B-4363-8E1A-7295CC7C1980}">
  <dimension ref="A1:M84"/>
  <sheetViews>
    <sheetView tabSelected="1" workbookViewId="0">
      <selection activeCell="F22" sqref="F22"/>
    </sheetView>
  </sheetViews>
  <sheetFormatPr defaultRowHeight="14.4" x14ac:dyDescent="0.3"/>
  <cols>
    <col min="1" max="1" width="21.88671875" bestFit="1" customWidth="1"/>
    <col min="2" max="3" width="7.21875" bestFit="1" customWidth="1"/>
    <col min="4" max="6" width="7.77734375" bestFit="1" customWidth="1"/>
    <col min="10" max="10" width="5.109375" bestFit="1" customWidth="1"/>
    <col min="11" max="11" width="14.88671875" bestFit="1" customWidth="1"/>
    <col min="12" max="12" width="6" bestFit="1" customWidth="1"/>
    <col min="13" max="13" width="6.6640625" bestFit="1" customWidth="1"/>
  </cols>
  <sheetData>
    <row r="1" spans="1:6" x14ac:dyDescent="0.3">
      <c r="A1" s="1" t="s">
        <v>0</v>
      </c>
      <c r="B1" s="2" t="s">
        <v>1</v>
      </c>
      <c r="C1" s="2"/>
      <c r="D1" s="2"/>
      <c r="E1" s="2"/>
      <c r="F1" s="2"/>
    </row>
    <row r="2" spans="1:6" x14ac:dyDescent="0.3">
      <c r="A2" s="1"/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spans="1:6" x14ac:dyDescent="0.3">
      <c r="A3" s="5" t="s">
        <v>7</v>
      </c>
      <c r="B3" s="4">
        <v>1</v>
      </c>
      <c r="C3" s="6">
        <v>5</v>
      </c>
      <c r="D3" s="4">
        <v>4</v>
      </c>
      <c r="E3" s="4">
        <v>5</v>
      </c>
      <c r="F3" s="4">
        <v>4</v>
      </c>
    </row>
    <row r="4" spans="1:6" x14ac:dyDescent="0.3">
      <c r="A4" s="5" t="s">
        <v>8</v>
      </c>
      <c r="B4" s="4">
        <v>1</v>
      </c>
      <c r="C4" s="6">
        <v>15</v>
      </c>
      <c r="D4" s="4">
        <v>3</v>
      </c>
      <c r="E4" s="4">
        <v>3</v>
      </c>
      <c r="F4" s="4">
        <v>4</v>
      </c>
    </row>
    <row r="5" spans="1:6" x14ac:dyDescent="0.3">
      <c r="A5" s="5" t="s">
        <v>9</v>
      </c>
      <c r="B5" s="4">
        <v>2</v>
      </c>
      <c r="C5" s="6">
        <v>20</v>
      </c>
      <c r="D5" s="4">
        <v>4</v>
      </c>
      <c r="E5" s="4">
        <v>5</v>
      </c>
      <c r="F5" s="4">
        <v>4</v>
      </c>
    </row>
    <row r="6" spans="1:6" x14ac:dyDescent="0.3">
      <c r="A6" s="5" t="s">
        <v>10</v>
      </c>
      <c r="B6" s="4">
        <v>2</v>
      </c>
      <c r="C6" s="6">
        <v>14</v>
      </c>
      <c r="D6" s="4">
        <v>3</v>
      </c>
      <c r="E6" s="4">
        <v>2</v>
      </c>
      <c r="F6" s="4">
        <v>3</v>
      </c>
    </row>
    <row r="7" spans="1:6" x14ac:dyDescent="0.3">
      <c r="A7" s="5" t="s">
        <v>11</v>
      </c>
      <c r="B7" s="4">
        <v>2</v>
      </c>
      <c r="C7" s="6">
        <v>6</v>
      </c>
      <c r="D7" s="4">
        <v>2</v>
      </c>
      <c r="E7" s="4">
        <v>2</v>
      </c>
      <c r="F7" s="4">
        <v>2</v>
      </c>
    </row>
    <row r="8" spans="1:6" x14ac:dyDescent="0.3">
      <c r="A8" s="5" t="s">
        <v>12</v>
      </c>
      <c r="B8" s="4">
        <v>1</v>
      </c>
      <c r="C8" s="6">
        <v>3</v>
      </c>
      <c r="D8" s="4">
        <v>3</v>
      </c>
      <c r="E8" s="4">
        <v>1</v>
      </c>
      <c r="F8" s="4">
        <v>3</v>
      </c>
    </row>
    <row r="9" spans="1:6" x14ac:dyDescent="0.3">
      <c r="A9" s="5" t="s">
        <v>13</v>
      </c>
      <c r="B9" s="4">
        <v>1</v>
      </c>
      <c r="C9" s="6">
        <v>12</v>
      </c>
      <c r="D9" s="4">
        <v>3</v>
      </c>
      <c r="E9" s="4">
        <v>3</v>
      </c>
      <c r="F9" s="4">
        <v>4</v>
      </c>
    </row>
    <row r="10" spans="1:6" x14ac:dyDescent="0.3">
      <c r="A10" s="5" t="s">
        <v>14</v>
      </c>
      <c r="B10" s="4">
        <v>1</v>
      </c>
      <c r="C10" s="6">
        <v>23</v>
      </c>
      <c r="D10" s="4">
        <v>2</v>
      </c>
      <c r="E10" s="4">
        <v>3</v>
      </c>
      <c r="F10" s="4">
        <v>4</v>
      </c>
    </row>
    <row r="11" spans="1:6" x14ac:dyDescent="0.3">
      <c r="A11" s="5" t="s">
        <v>15</v>
      </c>
      <c r="B11" s="5">
        <v>2</v>
      </c>
      <c r="C11" s="6">
        <v>3</v>
      </c>
      <c r="D11" s="5">
        <v>2</v>
      </c>
      <c r="E11" s="5">
        <v>3</v>
      </c>
      <c r="F11" s="5">
        <v>3</v>
      </c>
    </row>
    <row r="12" spans="1:6" x14ac:dyDescent="0.3">
      <c r="A12" s="5" t="s">
        <v>16</v>
      </c>
      <c r="B12" s="5">
        <v>2</v>
      </c>
      <c r="C12" s="7">
        <v>4</v>
      </c>
      <c r="D12" s="5">
        <v>4</v>
      </c>
      <c r="E12" s="5">
        <v>2</v>
      </c>
      <c r="F12" s="5">
        <v>3</v>
      </c>
    </row>
    <row r="13" spans="1:6" x14ac:dyDescent="0.3">
      <c r="A13" s="5"/>
      <c r="B13" s="5" t="s">
        <v>17</v>
      </c>
      <c r="C13" s="5" t="s">
        <v>17</v>
      </c>
      <c r="D13" s="5" t="s">
        <v>18</v>
      </c>
      <c r="E13" s="5" t="s">
        <v>18</v>
      </c>
      <c r="F13" s="5" t="s">
        <v>18</v>
      </c>
    </row>
    <row r="15" spans="1:6" x14ac:dyDescent="0.3">
      <c r="A15" s="8" t="s">
        <v>19</v>
      </c>
    </row>
    <row r="16" spans="1:6" x14ac:dyDescent="0.3">
      <c r="A16" s="9" t="s">
        <v>20</v>
      </c>
      <c r="B16" s="9" t="s">
        <v>2</v>
      </c>
      <c r="C16" s="9" t="s">
        <v>3</v>
      </c>
      <c r="D16" s="9" t="s">
        <v>4</v>
      </c>
      <c r="E16" s="9" t="s">
        <v>5</v>
      </c>
      <c r="F16" s="9" t="s">
        <v>6</v>
      </c>
    </row>
    <row r="17" spans="1:6" x14ac:dyDescent="0.3">
      <c r="A17" s="6" t="s">
        <v>7</v>
      </c>
      <c r="B17" s="10">
        <f t="shared" ref="B17:F26" si="0">IF(B$13="BENEFIT",B3/(MAX(B$3:B$10)),MIN(B$3:B$10)/B3)</f>
        <v>1</v>
      </c>
      <c r="C17" s="10">
        <f t="shared" si="0"/>
        <v>0.6</v>
      </c>
      <c r="D17" s="10">
        <f t="shared" si="0"/>
        <v>1</v>
      </c>
      <c r="E17" s="10">
        <f t="shared" si="0"/>
        <v>1</v>
      </c>
      <c r="F17" s="10">
        <f t="shared" si="0"/>
        <v>1</v>
      </c>
    </row>
    <row r="18" spans="1:6" x14ac:dyDescent="0.3">
      <c r="A18" s="6" t="s">
        <v>8</v>
      </c>
      <c r="B18" s="10">
        <f t="shared" si="0"/>
        <v>1</v>
      </c>
      <c r="C18" s="10">
        <f t="shared" si="0"/>
        <v>0.2</v>
      </c>
      <c r="D18" s="10">
        <f t="shared" si="0"/>
        <v>0.75</v>
      </c>
      <c r="E18" s="10">
        <f t="shared" si="0"/>
        <v>0.6</v>
      </c>
      <c r="F18" s="10">
        <f t="shared" si="0"/>
        <v>1</v>
      </c>
    </row>
    <row r="19" spans="1:6" x14ac:dyDescent="0.3">
      <c r="A19" s="6" t="s">
        <v>9</v>
      </c>
      <c r="B19" s="10">
        <f t="shared" si="0"/>
        <v>0.5</v>
      </c>
      <c r="C19" s="10">
        <f t="shared" si="0"/>
        <v>0.15</v>
      </c>
      <c r="D19" s="10">
        <f t="shared" si="0"/>
        <v>1</v>
      </c>
      <c r="E19" s="10">
        <f t="shared" si="0"/>
        <v>1</v>
      </c>
      <c r="F19" s="10">
        <f t="shared" si="0"/>
        <v>1</v>
      </c>
    </row>
    <row r="20" spans="1:6" x14ac:dyDescent="0.3">
      <c r="A20" s="6" t="s">
        <v>10</v>
      </c>
      <c r="B20" s="10">
        <f t="shared" si="0"/>
        <v>0.5</v>
      </c>
      <c r="C20" s="10">
        <f t="shared" si="0"/>
        <v>0.21428571428571427</v>
      </c>
      <c r="D20" s="10">
        <f t="shared" si="0"/>
        <v>0.75</v>
      </c>
      <c r="E20" s="10">
        <f t="shared" si="0"/>
        <v>0.4</v>
      </c>
      <c r="F20" s="10">
        <f t="shared" si="0"/>
        <v>0.75</v>
      </c>
    </row>
    <row r="21" spans="1:6" x14ac:dyDescent="0.3">
      <c r="A21" s="6" t="s">
        <v>11</v>
      </c>
      <c r="B21" s="10">
        <f t="shared" si="0"/>
        <v>0.5</v>
      </c>
      <c r="C21" s="10">
        <f t="shared" si="0"/>
        <v>0.5</v>
      </c>
      <c r="D21" s="10">
        <f t="shared" si="0"/>
        <v>0.5</v>
      </c>
      <c r="E21" s="10">
        <f t="shared" si="0"/>
        <v>0.4</v>
      </c>
      <c r="F21" s="10">
        <f t="shared" si="0"/>
        <v>0.5</v>
      </c>
    </row>
    <row r="22" spans="1:6" x14ac:dyDescent="0.3">
      <c r="A22" s="6" t="s">
        <v>12</v>
      </c>
      <c r="B22" s="10">
        <f t="shared" si="0"/>
        <v>1</v>
      </c>
      <c r="C22" s="10">
        <f t="shared" si="0"/>
        <v>1</v>
      </c>
      <c r="D22" s="10">
        <f t="shared" si="0"/>
        <v>0.75</v>
      </c>
      <c r="E22" s="10">
        <f t="shared" si="0"/>
        <v>0.2</v>
      </c>
      <c r="F22" s="10">
        <f t="shared" si="0"/>
        <v>0.75</v>
      </c>
    </row>
    <row r="23" spans="1:6" x14ac:dyDescent="0.3">
      <c r="A23" s="6" t="s">
        <v>13</v>
      </c>
      <c r="B23" s="10">
        <f t="shared" si="0"/>
        <v>1</v>
      </c>
      <c r="C23" s="10">
        <f t="shared" si="0"/>
        <v>0.25</v>
      </c>
      <c r="D23" s="10">
        <f t="shared" si="0"/>
        <v>0.75</v>
      </c>
      <c r="E23" s="10">
        <f t="shared" si="0"/>
        <v>0.6</v>
      </c>
      <c r="F23" s="10">
        <f t="shared" si="0"/>
        <v>1</v>
      </c>
    </row>
    <row r="24" spans="1:6" x14ac:dyDescent="0.3">
      <c r="A24" s="6" t="s">
        <v>14</v>
      </c>
      <c r="B24" s="10">
        <f t="shared" si="0"/>
        <v>1</v>
      </c>
      <c r="C24" s="10">
        <f t="shared" si="0"/>
        <v>0.13043478260869565</v>
      </c>
      <c r="D24" s="10">
        <f t="shared" si="0"/>
        <v>0.5</v>
      </c>
      <c r="E24" s="10">
        <f t="shared" si="0"/>
        <v>0.6</v>
      </c>
      <c r="F24" s="10">
        <f t="shared" si="0"/>
        <v>1</v>
      </c>
    </row>
    <row r="25" spans="1:6" x14ac:dyDescent="0.3">
      <c r="A25" s="6" t="s">
        <v>15</v>
      </c>
      <c r="B25" s="10">
        <f t="shared" si="0"/>
        <v>0.5</v>
      </c>
      <c r="C25" s="10">
        <f t="shared" si="0"/>
        <v>1</v>
      </c>
      <c r="D25" s="10">
        <f t="shared" si="0"/>
        <v>0.5</v>
      </c>
      <c r="E25" s="10">
        <f t="shared" si="0"/>
        <v>0.6</v>
      </c>
      <c r="F25" s="10">
        <f t="shared" si="0"/>
        <v>0.75</v>
      </c>
    </row>
    <row r="26" spans="1:6" x14ac:dyDescent="0.3">
      <c r="A26" s="6" t="s">
        <v>16</v>
      </c>
      <c r="B26" s="10">
        <f t="shared" si="0"/>
        <v>0.5</v>
      </c>
      <c r="C26" s="10">
        <f>IF(C$13="BENEFIT",C12/(MAX(C$3:C$10)),MIN(C$3:C$10)/C12)</f>
        <v>0.75</v>
      </c>
      <c r="D26" s="10">
        <f>IF(D$13="BENEFIT",D12/(MAX(D$3:D$10)),MIN(D$3:D$10)/D12)</f>
        <v>1</v>
      </c>
      <c r="E26" s="10">
        <f>IF(E$13="BENEFIT",E12/(MAX(E$3:E$10)),MIN(E$3:E$10)/E12)</f>
        <v>0.4</v>
      </c>
      <c r="F26" s="10">
        <f>IF(F$13="BENEFIT",F12/(MAX(F$3:F$10)),MIN(F$3:F$10)/F12)</f>
        <v>0.75</v>
      </c>
    </row>
    <row r="27" spans="1:6" x14ac:dyDescent="0.3">
      <c r="A27" s="7" t="s">
        <v>21</v>
      </c>
      <c r="B27" s="11">
        <f>SUM(B17:B26)</f>
        <v>7.5</v>
      </c>
      <c r="C27" s="11">
        <f t="shared" ref="C27:F27" si="1">SUM(C17:C26)</f>
        <v>4.7947204968944099</v>
      </c>
      <c r="D27" s="11">
        <f t="shared" si="1"/>
        <v>7.5</v>
      </c>
      <c r="E27" s="11">
        <f t="shared" si="1"/>
        <v>5.8</v>
      </c>
      <c r="F27" s="11">
        <f t="shared" si="1"/>
        <v>8.5</v>
      </c>
    </row>
    <row r="28" spans="1:6" x14ac:dyDescent="0.3">
      <c r="A28" s="8" t="s">
        <v>22</v>
      </c>
    </row>
    <row r="29" spans="1:6" x14ac:dyDescent="0.3">
      <c r="A29" s="9" t="s">
        <v>20</v>
      </c>
      <c r="B29" s="9" t="s">
        <v>2</v>
      </c>
      <c r="C29" s="9" t="s">
        <v>3</v>
      </c>
      <c r="D29" s="9" t="s">
        <v>4</v>
      </c>
      <c r="E29" s="9" t="s">
        <v>5</v>
      </c>
      <c r="F29" s="9" t="s">
        <v>6</v>
      </c>
    </row>
    <row r="30" spans="1:6" x14ac:dyDescent="0.3">
      <c r="A30" s="12" t="s">
        <v>7</v>
      </c>
      <c r="B30" s="13">
        <f>B17/B$27</f>
        <v>0.13333333333333333</v>
      </c>
      <c r="C30" s="13">
        <f t="shared" ref="C30:F38" si="2">C17/C$27</f>
        <v>0.12513763844808601</v>
      </c>
      <c r="D30" s="13">
        <f t="shared" si="2"/>
        <v>0.13333333333333333</v>
      </c>
      <c r="E30" s="13">
        <f t="shared" si="2"/>
        <v>0.17241379310344829</v>
      </c>
      <c r="F30" s="13">
        <f t="shared" si="2"/>
        <v>0.11764705882352941</v>
      </c>
    </row>
    <row r="31" spans="1:6" x14ac:dyDescent="0.3">
      <c r="A31" s="12" t="s">
        <v>8</v>
      </c>
      <c r="B31" s="13">
        <f t="shared" ref="B31:B39" si="3">B18/B$27</f>
        <v>0.13333333333333333</v>
      </c>
      <c r="C31" s="13">
        <f t="shared" si="2"/>
        <v>4.1712546149362005E-2</v>
      </c>
      <c r="D31" s="13">
        <f t="shared" si="2"/>
        <v>0.1</v>
      </c>
      <c r="E31" s="13">
        <f t="shared" si="2"/>
        <v>0.10344827586206896</v>
      </c>
      <c r="F31" s="13">
        <f t="shared" si="2"/>
        <v>0.11764705882352941</v>
      </c>
    </row>
    <row r="32" spans="1:6" x14ac:dyDescent="0.3">
      <c r="A32" s="12" t="s">
        <v>9</v>
      </c>
      <c r="B32" s="13">
        <f t="shared" si="3"/>
        <v>6.6666666666666666E-2</v>
      </c>
      <c r="C32" s="13">
        <f t="shared" si="2"/>
        <v>3.1284409612021502E-2</v>
      </c>
      <c r="D32" s="13">
        <f t="shared" si="2"/>
        <v>0.13333333333333333</v>
      </c>
      <c r="E32" s="13">
        <f t="shared" si="2"/>
        <v>0.17241379310344829</v>
      </c>
      <c r="F32" s="13">
        <f t="shared" si="2"/>
        <v>0.11764705882352941</v>
      </c>
    </row>
    <row r="33" spans="1:6" x14ac:dyDescent="0.3">
      <c r="A33" s="12" t="s">
        <v>10</v>
      </c>
      <c r="B33" s="13">
        <f t="shared" si="3"/>
        <v>6.6666666666666666E-2</v>
      </c>
      <c r="C33" s="13">
        <f t="shared" si="2"/>
        <v>4.4692013731459292E-2</v>
      </c>
      <c r="D33" s="13">
        <f t="shared" si="2"/>
        <v>0.1</v>
      </c>
      <c r="E33" s="13">
        <f t="shared" si="2"/>
        <v>6.8965517241379309E-2</v>
      </c>
      <c r="F33" s="13">
        <f t="shared" si="2"/>
        <v>8.8235294117647065E-2</v>
      </c>
    </row>
    <row r="34" spans="1:6" x14ac:dyDescent="0.3">
      <c r="A34" s="12" t="s">
        <v>11</v>
      </c>
      <c r="B34" s="13">
        <f t="shared" si="3"/>
        <v>6.6666666666666666E-2</v>
      </c>
      <c r="C34" s="13">
        <f t="shared" si="2"/>
        <v>0.10428136537340502</v>
      </c>
      <c r="D34" s="13">
        <f t="shared" si="2"/>
        <v>6.6666666666666666E-2</v>
      </c>
      <c r="E34" s="13">
        <f t="shared" si="2"/>
        <v>6.8965517241379309E-2</v>
      </c>
      <c r="F34" s="13">
        <f t="shared" si="2"/>
        <v>5.8823529411764705E-2</v>
      </c>
    </row>
    <row r="35" spans="1:6" x14ac:dyDescent="0.3">
      <c r="A35" s="12" t="s">
        <v>12</v>
      </c>
      <c r="B35" s="13">
        <f t="shared" si="3"/>
        <v>0.13333333333333333</v>
      </c>
      <c r="C35" s="13">
        <f t="shared" si="2"/>
        <v>0.20856273074681003</v>
      </c>
      <c r="D35" s="13">
        <f t="shared" si="2"/>
        <v>0.1</v>
      </c>
      <c r="E35" s="13">
        <f t="shared" si="2"/>
        <v>3.4482758620689655E-2</v>
      </c>
      <c r="F35" s="13">
        <f t="shared" si="2"/>
        <v>8.8235294117647065E-2</v>
      </c>
    </row>
    <row r="36" spans="1:6" x14ac:dyDescent="0.3">
      <c r="A36" s="12" t="s">
        <v>13</v>
      </c>
      <c r="B36" s="13">
        <f t="shared" si="3"/>
        <v>0.13333333333333333</v>
      </c>
      <c r="C36" s="13">
        <f t="shared" si="2"/>
        <v>5.2140682686702508E-2</v>
      </c>
      <c r="D36" s="13">
        <f t="shared" si="2"/>
        <v>0.1</v>
      </c>
      <c r="E36" s="13">
        <f t="shared" si="2"/>
        <v>0.10344827586206896</v>
      </c>
      <c r="F36" s="13">
        <f t="shared" si="2"/>
        <v>0.11764705882352941</v>
      </c>
    </row>
    <row r="37" spans="1:6" x14ac:dyDescent="0.3">
      <c r="A37" s="12" t="s">
        <v>14</v>
      </c>
      <c r="B37" s="13">
        <f t="shared" si="3"/>
        <v>0.13333333333333333</v>
      </c>
      <c r="C37" s="13">
        <f t="shared" si="2"/>
        <v>2.7203834445236091E-2</v>
      </c>
      <c r="D37" s="13">
        <f t="shared" si="2"/>
        <v>6.6666666666666666E-2</v>
      </c>
      <c r="E37" s="13">
        <f t="shared" si="2"/>
        <v>0.10344827586206896</v>
      </c>
      <c r="F37" s="13">
        <f t="shared" si="2"/>
        <v>0.11764705882352941</v>
      </c>
    </row>
    <row r="38" spans="1:6" x14ac:dyDescent="0.3">
      <c r="A38" s="12" t="s">
        <v>15</v>
      </c>
      <c r="B38" s="13">
        <f t="shared" si="3"/>
        <v>6.6666666666666666E-2</v>
      </c>
      <c r="C38" s="13">
        <f t="shared" si="2"/>
        <v>0.20856273074681003</v>
      </c>
      <c r="D38" s="13">
        <f t="shared" si="2"/>
        <v>6.6666666666666666E-2</v>
      </c>
      <c r="E38" s="13">
        <f t="shared" si="2"/>
        <v>0.10344827586206896</v>
      </c>
      <c r="F38" s="13">
        <f t="shared" si="2"/>
        <v>8.8235294117647065E-2</v>
      </c>
    </row>
    <row r="39" spans="1:6" x14ac:dyDescent="0.3">
      <c r="A39" s="14" t="s">
        <v>16</v>
      </c>
      <c r="B39" s="15">
        <f t="shared" si="3"/>
        <v>6.6666666666666666E-2</v>
      </c>
      <c r="C39" s="15">
        <f>C26/C$27</f>
        <v>0.15642204806010751</v>
      </c>
      <c r="D39" s="15">
        <f>D26/D$27</f>
        <v>0.13333333333333333</v>
      </c>
      <c r="E39" s="15">
        <f>E26/E$27</f>
        <v>6.8965517241379309E-2</v>
      </c>
      <c r="F39" s="15">
        <f>F26/F$27</f>
        <v>8.8235294117647065E-2</v>
      </c>
    </row>
    <row r="41" spans="1:6" x14ac:dyDescent="0.3">
      <c r="A41" s="8" t="s">
        <v>23</v>
      </c>
    </row>
    <row r="42" spans="1:6" x14ac:dyDescent="0.3">
      <c r="A42" s="16" t="s">
        <v>20</v>
      </c>
      <c r="B42" t="s">
        <v>2</v>
      </c>
      <c r="C42" t="s">
        <v>3</v>
      </c>
      <c r="D42" t="s">
        <v>4</v>
      </c>
      <c r="E42" t="s">
        <v>5</v>
      </c>
      <c r="F42" t="s">
        <v>6</v>
      </c>
    </row>
    <row r="43" spans="1:6" x14ac:dyDescent="0.3">
      <c r="A43" s="5" t="s">
        <v>7</v>
      </c>
      <c r="B43" s="17">
        <f t="shared" ref="B43:F52" si="4">LN(B30)</f>
        <v>-2.0149030205422647</v>
      </c>
      <c r="C43" s="17">
        <f t="shared" si="4"/>
        <v>-2.0783410398694633</v>
      </c>
      <c r="D43" s="17">
        <f t="shared" si="4"/>
        <v>-2.0149030205422647</v>
      </c>
      <c r="E43" s="17">
        <f t="shared" si="4"/>
        <v>-1.7578579175523736</v>
      </c>
      <c r="F43" s="17">
        <f t="shared" si="4"/>
        <v>-2.1400661634962708</v>
      </c>
    </row>
    <row r="44" spans="1:6" x14ac:dyDescent="0.3">
      <c r="A44" s="5" t="s">
        <v>8</v>
      </c>
      <c r="B44" s="17">
        <f t="shared" si="4"/>
        <v>-2.0149030205422647</v>
      </c>
      <c r="C44" s="17">
        <f t="shared" si="4"/>
        <v>-3.1769533285375728</v>
      </c>
      <c r="D44" s="17">
        <f t="shared" si="4"/>
        <v>-2.3025850929940455</v>
      </c>
      <c r="E44" s="17">
        <f t="shared" si="4"/>
        <v>-2.2686835413183641</v>
      </c>
      <c r="F44" s="17">
        <f t="shared" si="4"/>
        <v>-2.1400661634962708</v>
      </c>
    </row>
    <row r="45" spans="1:6" x14ac:dyDescent="0.3">
      <c r="A45" s="5" t="s">
        <v>9</v>
      </c>
      <c r="B45" s="17">
        <f t="shared" si="4"/>
        <v>-2.7080502011022101</v>
      </c>
      <c r="C45" s="17">
        <f t="shared" si="4"/>
        <v>-3.4646354009893541</v>
      </c>
      <c r="D45" s="17">
        <f t="shared" si="4"/>
        <v>-2.0149030205422647</v>
      </c>
      <c r="E45" s="17">
        <f t="shared" si="4"/>
        <v>-1.7578579175523736</v>
      </c>
      <c r="F45" s="17">
        <f t="shared" si="4"/>
        <v>-2.1400661634962708</v>
      </c>
    </row>
    <row r="46" spans="1:6" x14ac:dyDescent="0.3">
      <c r="A46" s="5" t="s">
        <v>10</v>
      </c>
      <c r="B46" s="17">
        <f t="shared" si="4"/>
        <v>-2.7080502011022101</v>
      </c>
      <c r="C46" s="17">
        <f t="shared" si="4"/>
        <v>-3.1079604570506216</v>
      </c>
      <c r="D46" s="17">
        <f t="shared" si="4"/>
        <v>-2.3025850929940455</v>
      </c>
      <c r="E46" s="17">
        <f t="shared" si="4"/>
        <v>-2.6741486494265287</v>
      </c>
      <c r="F46" s="17">
        <f t="shared" si="4"/>
        <v>-2.4277482359480516</v>
      </c>
    </row>
    <row r="47" spans="1:6" x14ac:dyDescent="0.3">
      <c r="A47" s="5" t="s">
        <v>11</v>
      </c>
      <c r="B47" s="17">
        <f t="shared" si="4"/>
        <v>-2.7080502011022101</v>
      </c>
      <c r="C47" s="17">
        <f t="shared" si="4"/>
        <v>-2.2606625966634177</v>
      </c>
      <c r="D47" s="17">
        <f t="shared" si="4"/>
        <v>-2.7080502011022101</v>
      </c>
      <c r="E47" s="17">
        <f t="shared" si="4"/>
        <v>-2.6741486494265287</v>
      </c>
      <c r="F47" s="17">
        <f t="shared" si="4"/>
        <v>-2.8332133440562162</v>
      </c>
    </row>
    <row r="48" spans="1:6" x14ac:dyDescent="0.3">
      <c r="A48" s="5" t="s">
        <v>12</v>
      </c>
      <c r="B48" s="17">
        <f t="shared" si="4"/>
        <v>-2.0149030205422647</v>
      </c>
      <c r="C48" s="17">
        <f t="shared" si="4"/>
        <v>-1.5675154161034726</v>
      </c>
      <c r="D48" s="17">
        <f t="shared" si="4"/>
        <v>-2.3025850929940455</v>
      </c>
      <c r="E48" s="17">
        <f t="shared" si="4"/>
        <v>-3.3672958299864741</v>
      </c>
      <c r="F48" s="17">
        <f t="shared" si="4"/>
        <v>-2.4277482359480516</v>
      </c>
    </row>
    <row r="49" spans="1:6" x14ac:dyDescent="0.3">
      <c r="A49" s="5" t="s">
        <v>13</v>
      </c>
      <c r="B49" s="17">
        <f t="shared" si="4"/>
        <v>-2.0149030205422647</v>
      </c>
      <c r="C49" s="17">
        <f t="shared" si="4"/>
        <v>-2.9538097772233631</v>
      </c>
      <c r="D49" s="17">
        <f t="shared" si="4"/>
        <v>-2.3025850929940455</v>
      </c>
      <c r="E49" s="17">
        <f t="shared" si="4"/>
        <v>-2.2686835413183641</v>
      </c>
      <c r="F49" s="17">
        <f t="shared" si="4"/>
        <v>-2.1400661634962708</v>
      </c>
    </row>
    <row r="50" spans="1:6" x14ac:dyDescent="0.3">
      <c r="A50" s="5" t="s">
        <v>14</v>
      </c>
      <c r="B50" s="17">
        <f t="shared" si="4"/>
        <v>-2.0149030205422647</v>
      </c>
      <c r="C50" s="17">
        <f t="shared" si="4"/>
        <v>-3.6043973433645125</v>
      </c>
      <c r="D50" s="17">
        <f t="shared" si="4"/>
        <v>-2.7080502011022101</v>
      </c>
      <c r="E50" s="17">
        <f t="shared" si="4"/>
        <v>-2.2686835413183641</v>
      </c>
      <c r="F50" s="17">
        <f t="shared" si="4"/>
        <v>-2.1400661634962708</v>
      </c>
    </row>
    <row r="51" spans="1:6" x14ac:dyDescent="0.3">
      <c r="A51" s="18" t="s">
        <v>15</v>
      </c>
      <c r="B51" s="17">
        <f t="shared" si="4"/>
        <v>-2.7080502011022101</v>
      </c>
      <c r="C51" s="17">
        <f t="shared" si="4"/>
        <v>-1.5675154161034726</v>
      </c>
      <c r="D51" s="17">
        <f t="shared" si="4"/>
        <v>-2.7080502011022101</v>
      </c>
      <c r="E51" s="17">
        <f t="shared" si="4"/>
        <v>-2.2686835413183641</v>
      </c>
      <c r="F51" s="17">
        <f t="shared" si="4"/>
        <v>-2.4277482359480516</v>
      </c>
    </row>
    <row r="52" spans="1:6" x14ac:dyDescent="0.3">
      <c r="A52" s="18" t="s">
        <v>16</v>
      </c>
      <c r="B52" s="17">
        <f t="shared" si="4"/>
        <v>-2.7080502011022101</v>
      </c>
      <c r="C52" s="17">
        <f>LN(C39)</f>
        <v>-1.8551974885552536</v>
      </c>
      <c r="D52" s="17">
        <f>LN(D39)</f>
        <v>-2.0149030205422647</v>
      </c>
      <c r="E52" s="17">
        <f>LN(E39)</f>
        <v>-2.6741486494265287</v>
      </c>
      <c r="F52" s="17">
        <f>LN(F39)</f>
        <v>-2.4277482359480516</v>
      </c>
    </row>
    <row r="53" spans="1:6" x14ac:dyDescent="0.3">
      <c r="A53" s="19" t="s">
        <v>24</v>
      </c>
      <c r="B53" s="20">
        <f>SUM(B43:B52)</f>
        <v>-23.614766108222373</v>
      </c>
      <c r="C53" s="20">
        <f t="shared" ref="C53:F53" si="5">SUM(C43:C52)</f>
        <v>-25.636988264460498</v>
      </c>
      <c r="D53" s="20">
        <f t="shared" si="5"/>
        <v>-23.379200036909605</v>
      </c>
      <c r="E53" s="20">
        <f t="shared" si="5"/>
        <v>-23.980191778644265</v>
      </c>
      <c r="F53" s="20">
        <f t="shared" si="5"/>
        <v>-23.244537105329776</v>
      </c>
    </row>
    <row r="56" spans="1:6" x14ac:dyDescent="0.3">
      <c r="A56" s="5" t="s">
        <v>7</v>
      </c>
      <c r="B56" s="17">
        <f>B30*B43</f>
        <v>-0.26865373607230197</v>
      </c>
      <c r="C56" s="17">
        <f t="shared" ref="C56:F64" si="6">C30*C43</f>
        <v>-0.26007868961900399</v>
      </c>
      <c r="D56" s="17">
        <f t="shared" si="6"/>
        <v>-0.26865373607230197</v>
      </c>
      <c r="E56" s="17">
        <f t="shared" si="6"/>
        <v>-0.30307895130213341</v>
      </c>
      <c r="F56" s="17">
        <f t="shared" si="6"/>
        <v>-0.25177248982309069</v>
      </c>
    </row>
    <row r="57" spans="1:6" x14ac:dyDescent="0.3">
      <c r="A57" s="5" t="s">
        <v>8</v>
      </c>
      <c r="B57" s="17">
        <f t="shared" ref="B57:B65" si="7">B31*B44</f>
        <v>-0.26865373607230197</v>
      </c>
      <c r="C57" s="17">
        <f t="shared" si="6"/>
        <v>-0.13251881233099275</v>
      </c>
      <c r="D57" s="17">
        <f t="shared" si="6"/>
        <v>-0.23025850929940456</v>
      </c>
      <c r="E57" s="17">
        <f t="shared" si="6"/>
        <v>-0.23469140082603768</v>
      </c>
      <c r="F57" s="17">
        <f t="shared" si="6"/>
        <v>-0.25177248982309069</v>
      </c>
    </row>
    <row r="58" spans="1:6" x14ac:dyDescent="0.3">
      <c r="A58" s="5" t="s">
        <v>9</v>
      </c>
      <c r="B58" s="17">
        <f t="shared" si="7"/>
        <v>-0.18053668007348067</v>
      </c>
      <c r="C58" s="17">
        <f t="shared" si="6"/>
        <v>-0.10838907304086132</v>
      </c>
      <c r="D58" s="17">
        <f t="shared" si="6"/>
        <v>-0.26865373607230197</v>
      </c>
      <c r="E58" s="17">
        <f t="shared" si="6"/>
        <v>-0.30307895130213341</v>
      </c>
      <c r="F58" s="17">
        <f t="shared" si="6"/>
        <v>-0.25177248982309069</v>
      </c>
    </row>
    <row r="59" spans="1:6" x14ac:dyDescent="0.3">
      <c r="A59" s="5" t="s">
        <v>10</v>
      </c>
      <c r="B59" s="17">
        <f t="shared" si="7"/>
        <v>-0.18053668007348067</v>
      </c>
      <c r="C59" s="17">
        <f t="shared" si="6"/>
        <v>-0.13890101142333888</v>
      </c>
      <c r="D59" s="17">
        <f t="shared" si="6"/>
        <v>-0.23025850929940456</v>
      </c>
      <c r="E59" s="17">
        <f t="shared" si="6"/>
        <v>-0.18442404478803645</v>
      </c>
      <c r="F59" s="17">
        <f t="shared" si="6"/>
        <v>-0.21421307964247516</v>
      </c>
    </row>
    <row r="60" spans="1:6" x14ac:dyDescent="0.3">
      <c r="A60" s="5" t="s">
        <v>11</v>
      </c>
      <c r="B60" s="17">
        <f t="shared" si="7"/>
        <v>-0.18053668007348067</v>
      </c>
      <c r="C60" s="17">
        <f t="shared" si="6"/>
        <v>-0.2357449822286484</v>
      </c>
      <c r="D60" s="17">
        <f t="shared" si="6"/>
        <v>-0.18053668007348067</v>
      </c>
      <c r="E60" s="17">
        <f t="shared" si="6"/>
        <v>-0.18442404478803645</v>
      </c>
      <c r="F60" s="17">
        <f t="shared" si="6"/>
        <v>-0.16665960847389508</v>
      </c>
    </row>
    <row r="61" spans="1:6" x14ac:dyDescent="0.3">
      <c r="A61" s="5" t="s">
        <v>12</v>
      </c>
      <c r="B61" s="17">
        <f t="shared" si="7"/>
        <v>-0.26865373607230197</v>
      </c>
      <c r="C61" s="17">
        <f t="shared" si="6"/>
        <v>-0.32692529567026246</v>
      </c>
      <c r="D61" s="17">
        <f t="shared" si="6"/>
        <v>-0.23025850929940456</v>
      </c>
      <c r="E61" s="17">
        <f t="shared" si="6"/>
        <v>-0.11611364930987841</v>
      </c>
      <c r="F61" s="17">
        <f t="shared" si="6"/>
        <v>-0.21421307964247516</v>
      </c>
    </row>
    <row r="62" spans="1:6" x14ac:dyDescent="0.3">
      <c r="A62" s="5" t="s">
        <v>13</v>
      </c>
      <c r="B62" s="17">
        <f t="shared" si="7"/>
        <v>-0.26865373607230197</v>
      </c>
      <c r="C62" s="17">
        <f t="shared" si="6"/>
        <v>-0.1540136583110828</v>
      </c>
      <c r="D62" s="17">
        <f t="shared" si="6"/>
        <v>-0.23025850929940456</v>
      </c>
      <c r="E62" s="17">
        <f t="shared" si="6"/>
        <v>-0.23469140082603768</v>
      </c>
      <c r="F62" s="17">
        <f t="shared" si="6"/>
        <v>-0.25177248982309069</v>
      </c>
    </row>
    <row r="63" spans="1:6" x14ac:dyDescent="0.3">
      <c r="A63" s="5" t="s">
        <v>14</v>
      </c>
      <c r="B63" s="17">
        <f t="shared" si="7"/>
        <v>-0.26865373607230197</v>
      </c>
      <c r="C63" s="17">
        <f t="shared" si="6"/>
        <v>-9.8053428603736975E-2</v>
      </c>
      <c r="D63" s="17">
        <f t="shared" si="6"/>
        <v>-0.18053668007348067</v>
      </c>
      <c r="E63" s="17">
        <f t="shared" si="6"/>
        <v>-0.23469140082603768</v>
      </c>
      <c r="F63" s="17">
        <f t="shared" si="6"/>
        <v>-0.25177248982309069</v>
      </c>
    </row>
    <row r="64" spans="1:6" x14ac:dyDescent="0.3">
      <c r="A64" s="18" t="s">
        <v>15</v>
      </c>
      <c r="B64" s="17">
        <f t="shared" si="7"/>
        <v>-0.18053668007348067</v>
      </c>
      <c r="C64" s="17">
        <f t="shared" si="6"/>
        <v>-0.32692529567026246</v>
      </c>
      <c r="D64" s="17">
        <f t="shared" si="6"/>
        <v>-0.18053668007348067</v>
      </c>
      <c r="E64" s="17">
        <f t="shared" si="6"/>
        <v>-0.23469140082603768</v>
      </c>
      <c r="F64" s="17">
        <f t="shared" si="6"/>
        <v>-0.21421307964247516</v>
      </c>
    </row>
    <row r="65" spans="1:13" x14ac:dyDescent="0.3">
      <c r="A65" s="18" t="s">
        <v>16</v>
      </c>
      <c r="B65" s="17">
        <f t="shared" si="7"/>
        <v>-0.18053668007348067</v>
      </c>
      <c r="C65" s="17">
        <f>C39*C52</f>
        <v>-0.29019379071578061</v>
      </c>
      <c r="D65" s="17">
        <f>D39*D52</f>
        <v>-0.26865373607230197</v>
      </c>
      <c r="E65" s="17">
        <f>E39*E52</f>
        <v>-0.18442404478803645</v>
      </c>
      <c r="F65" s="17">
        <f>F39*F52</f>
        <v>-0.21421307964247516</v>
      </c>
    </row>
    <row r="66" spans="1:13" x14ac:dyDescent="0.3">
      <c r="A66" s="19" t="s">
        <v>24</v>
      </c>
      <c r="B66" s="20">
        <f>SUM(B56:B65)</f>
        <v>-2.2459520807289137</v>
      </c>
      <c r="C66" s="20">
        <f t="shared" ref="C66:F66" si="8">SUM(C56:C65)</f>
        <v>-2.0717440376139704</v>
      </c>
      <c r="D66" s="20">
        <f t="shared" si="8"/>
        <v>-2.2686052856349659</v>
      </c>
      <c r="E66" s="20">
        <f t="shared" si="8"/>
        <v>-2.2143092895824052</v>
      </c>
      <c r="F66" s="20">
        <f t="shared" si="8"/>
        <v>-2.2823743761592494</v>
      </c>
    </row>
    <row r="69" spans="1:13" x14ac:dyDescent="0.3">
      <c r="A69" t="s">
        <v>25</v>
      </c>
      <c r="B69" s="17">
        <f>LN(10)</f>
        <v>2.3025850929940459</v>
      </c>
      <c r="C69" s="17">
        <f>-1/B69</f>
        <v>-0.43429448190325176</v>
      </c>
    </row>
    <row r="71" spans="1:13" x14ac:dyDescent="0.3">
      <c r="A71" t="s">
        <v>26</v>
      </c>
      <c r="B71" s="17">
        <f>$C$69*B66</f>
        <v>0.97540459527969381</v>
      </c>
      <c r="D71" t="s">
        <v>27</v>
      </c>
      <c r="E71" s="17">
        <f>1-B71</f>
        <v>2.4595404720306191E-2</v>
      </c>
    </row>
    <row r="72" spans="1:13" x14ac:dyDescent="0.3">
      <c r="A72" t="s">
        <v>28</v>
      </c>
      <c r="B72" s="17">
        <f>$C$69*C66</f>
        <v>0.89974700345171021</v>
      </c>
      <c r="D72" t="s">
        <v>29</v>
      </c>
      <c r="E72" s="17">
        <f t="shared" ref="E72:E75" si="9">1-B72</f>
        <v>0.10025299654828979</v>
      </c>
      <c r="J72" s="9" t="s">
        <v>30</v>
      </c>
      <c r="K72" s="9" t="s">
        <v>31</v>
      </c>
      <c r="L72" s="9" t="s">
        <v>32</v>
      </c>
      <c r="M72" s="9" t="s">
        <v>33</v>
      </c>
    </row>
    <row r="73" spans="1:13" x14ac:dyDescent="0.3">
      <c r="A73" t="s">
        <v>34</v>
      </c>
      <c r="B73" s="17">
        <f>$C$69*D66</f>
        <v>0.98524275716781595</v>
      </c>
      <c r="D73" t="s">
        <v>35</v>
      </c>
      <c r="E73" s="17">
        <f t="shared" si="9"/>
        <v>1.4757242832184048E-2</v>
      </c>
      <c r="J73" s="6" t="s">
        <v>2</v>
      </c>
      <c r="K73" s="6" t="s">
        <v>36</v>
      </c>
      <c r="L73" s="6">
        <v>0.13200000000000001</v>
      </c>
      <c r="M73" s="6" t="s">
        <v>37</v>
      </c>
    </row>
    <row r="74" spans="1:13" x14ac:dyDescent="0.3">
      <c r="A74" t="s">
        <v>38</v>
      </c>
      <c r="B74" s="17">
        <f>$C$69*E66</f>
        <v>0.96166230569274813</v>
      </c>
      <c r="D74" t="s">
        <v>39</v>
      </c>
      <c r="E74" s="17">
        <f t="shared" si="9"/>
        <v>3.8337694307251868E-2</v>
      </c>
      <c r="J74" s="6" t="s">
        <v>3</v>
      </c>
      <c r="K74" s="6" t="s">
        <v>40</v>
      </c>
      <c r="L74" s="6">
        <v>0.53700000000000003</v>
      </c>
      <c r="M74" s="6" t="s">
        <v>37</v>
      </c>
    </row>
    <row r="75" spans="1:13" x14ac:dyDescent="0.3">
      <c r="A75" t="s">
        <v>41</v>
      </c>
      <c r="B75" s="17">
        <f>$C$69*F66</f>
        <v>0.99122259720333872</v>
      </c>
      <c r="D75" t="s">
        <v>42</v>
      </c>
      <c r="E75" s="17">
        <f t="shared" si="9"/>
        <v>8.7774027966612822E-3</v>
      </c>
      <c r="J75" s="6" t="s">
        <v>4</v>
      </c>
      <c r="K75" s="6" t="s">
        <v>43</v>
      </c>
      <c r="L75" s="6">
        <v>7.9000000000000001E-2</v>
      </c>
      <c r="M75" s="6" t="s">
        <v>44</v>
      </c>
    </row>
    <row r="76" spans="1:13" x14ac:dyDescent="0.3">
      <c r="E76" s="17">
        <f>SUM(E71:E75)</f>
        <v>0.18672074120469317</v>
      </c>
      <c r="J76" s="6" t="s">
        <v>5</v>
      </c>
      <c r="K76" s="6" t="s">
        <v>45</v>
      </c>
      <c r="L76" s="6">
        <v>0.20499999999999999</v>
      </c>
      <c r="M76" s="6" t="s">
        <v>44</v>
      </c>
    </row>
    <row r="77" spans="1:13" x14ac:dyDescent="0.3">
      <c r="J77" s="7" t="s">
        <v>6</v>
      </c>
      <c r="K77" s="7" t="s">
        <v>46</v>
      </c>
      <c r="L77" s="7">
        <v>4.7E-2</v>
      </c>
      <c r="M77" s="7" t="s">
        <v>44</v>
      </c>
    </row>
    <row r="79" spans="1:13" x14ac:dyDescent="0.3">
      <c r="A79" t="s">
        <v>47</v>
      </c>
      <c r="B79" s="17">
        <f>E71/$E$76</f>
        <v>0.13172293855315947</v>
      </c>
      <c r="C79" s="17">
        <f>E72/$E$76</f>
        <v>0.53691408839464239</v>
      </c>
      <c r="D79" s="17">
        <f>E73/$E$76</f>
        <v>7.9033763131897472E-2</v>
      </c>
      <c r="E79" s="17">
        <f>E74/$E$76</f>
        <v>0.2053210267906127</v>
      </c>
      <c r="F79" s="17">
        <f>E75/$E$76</f>
        <v>4.7008183129687922E-2</v>
      </c>
    </row>
    <row r="80" spans="1:13" x14ac:dyDescent="0.3">
      <c r="A80" t="s">
        <v>48</v>
      </c>
      <c r="B80" s="17">
        <f>E72/$E$76</f>
        <v>0.53691408839464239</v>
      </c>
    </row>
    <row r="81" spans="1:2" x14ac:dyDescent="0.3">
      <c r="A81" t="s">
        <v>49</v>
      </c>
      <c r="B81" s="17">
        <f>E73/$E$76</f>
        <v>7.9033763131897472E-2</v>
      </c>
    </row>
    <row r="82" spans="1:2" x14ac:dyDescent="0.3">
      <c r="A82" t="s">
        <v>50</v>
      </c>
      <c r="B82" s="17">
        <f>E74/$E$76</f>
        <v>0.2053210267906127</v>
      </c>
    </row>
    <row r="83" spans="1:2" x14ac:dyDescent="0.3">
      <c r="A83" t="s">
        <v>51</v>
      </c>
      <c r="B83" s="17">
        <f>E75/$E$76</f>
        <v>4.7008183129687922E-2</v>
      </c>
    </row>
    <row r="84" spans="1:2" x14ac:dyDescent="0.3">
      <c r="B84" s="17">
        <f>SUM(B79:B83)</f>
        <v>1</v>
      </c>
    </row>
  </sheetData>
  <mergeCells count="2">
    <mergeCell ref="A1:A2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Metode Entropy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 Dwi Kurniawan</dc:creator>
  <cp:lastModifiedBy>Nanda Dwi Kurniawan</cp:lastModifiedBy>
  <dcterms:created xsi:type="dcterms:W3CDTF">2025-02-19T09:14:18Z</dcterms:created>
  <dcterms:modified xsi:type="dcterms:W3CDTF">2025-02-19T09:15:12Z</dcterms:modified>
</cp:coreProperties>
</file>